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18452.27070\"/>
    </mc:Choice>
  </mc:AlternateContent>
  <xr:revisionPtr revIDLastSave="0" documentId="13_ncr:1_{F22A69E6-AB90-448F-8204-2D7D6916E859}" xr6:coauthVersionLast="41" xr6:coauthVersionMax="41" xr10:uidLastSave="{00000000-0000-0000-0000-000000000000}"/>
  <bookViews>
    <workbookView xWindow="0" yWindow="960" windowWidth="12252" windowHeight="10716" activeTab="2" xr2:uid="{E17DFF02-4F2C-4586-9226-42FFEBAF5A6D}"/>
  </bookViews>
  <sheets>
    <sheet name="BS" sheetId="1" r:id="rId1"/>
    <sheet name="IS" sheetId="2" r:id="rId2"/>
    <sheet name="C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3" l="1"/>
  <c r="F24" i="3"/>
  <c r="G24" i="3"/>
  <c r="D24" i="3"/>
  <c r="E21" i="3"/>
  <c r="F21" i="3"/>
  <c r="G21" i="3"/>
  <c r="D21" i="3"/>
  <c r="E14" i="3"/>
  <c r="F14" i="3"/>
  <c r="G14" i="3"/>
  <c r="D14" i="3"/>
  <c r="D71" i="1"/>
  <c r="D64" i="1" s="1"/>
  <c r="D63" i="1" s="1"/>
  <c r="D74" i="1" s="1"/>
  <c r="E64" i="1"/>
  <c r="E63" i="1" s="1"/>
  <c r="E65" i="1"/>
  <c r="E71" i="1"/>
  <c r="D48" i="1"/>
  <c r="D49" i="1"/>
  <c r="D65" i="1"/>
  <c r="E59" i="1"/>
  <c r="D59" i="1"/>
  <c r="E50" i="1"/>
  <c r="D50" i="1"/>
  <c r="E44" i="1"/>
  <c r="E42" i="1"/>
  <c r="D33" i="1"/>
  <c r="D44" i="1"/>
  <c r="D42" i="1"/>
  <c r="D37" i="1"/>
  <c r="D22" i="1"/>
  <c r="D21" i="1" s="1"/>
  <c r="D14" i="1"/>
  <c r="D13" i="1" s="1"/>
  <c r="E37" i="1"/>
  <c r="E33" i="1" s="1"/>
  <c r="E34" i="1"/>
  <c r="E40" i="1"/>
  <c r="D34" i="1"/>
  <c r="E30" i="1"/>
  <c r="E29" i="1" s="1"/>
  <c r="E25" i="1"/>
  <c r="E22" i="1"/>
  <c r="E21" i="1" s="1"/>
  <c r="E14" i="1"/>
  <c r="E13" i="1" s="1"/>
  <c r="E19" i="1"/>
  <c r="E11" i="1"/>
  <c r="E8" i="1"/>
  <c r="D40" i="1"/>
  <c r="D30" i="1"/>
  <c r="D29" i="1" s="1"/>
  <c r="D25" i="1"/>
  <c r="D19" i="1"/>
  <c r="D11" i="1"/>
  <c r="D8" i="1"/>
  <c r="G25" i="3" l="1"/>
  <c r="G27" i="3" s="1"/>
  <c r="F25" i="3"/>
  <c r="F27" i="3" s="1"/>
  <c r="E25" i="3"/>
  <c r="E27" i="3" s="1"/>
  <c r="D25" i="3"/>
  <c r="D27" i="3" s="1"/>
  <c r="E49" i="1"/>
  <c r="E48" i="1" s="1"/>
  <c r="E74" i="1" s="1"/>
  <c r="D28" i="1"/>
  <c r="E28" i="1"/>
  <c r="E7" i="1"/>
  <c r="D7" i="1"/>
  <c r="D46" i="1" l="1"/>
  <c r="E46" i="1"/>
</calcChain>
</file>

<file path=xl/sharedStrings.xml><?xml version="1.0" encoding="utf-8"?>
<sst xmlns="http://schemas.openxmlformats.org/spreadsheetml/2006/main" count="156" uniqueCount="143">
  <si>
    <t/>
  </si>
  <si>
    <t>CT_EN</t>
  </si>
  <si>
    <t>ASSETS</t>
  </si>
  <si>
    <t>A- CURRENT ASSETS</t>
  </si>
  <si>
    <t>I. Cash and cash equivalents</t>
  </si>
  <si>
    <t>1. Cash</t>
  </si>
  <si>
    <t>2. Cash equivalents</t>
  </si>
  <si>
    <t>II. Short-term investments</t>
  </si>
  <si>
    <t>1.  Held to maturity investments</t>
  </si>
  <si>
    <t>III. Accounts receivable</t>
  </si>
  <si>
    <t>1. Receivables from customers</t>
  </si>
  <si>
    <t>1.1. Receivables from insurance contract</t>
  </si>
  <si>
    <t>2. Advanced payments to suppliers</t>
  </si>
  <si>
    <t>IV. Inventory</t>
  </si>
  <si>
    <t>V. Other current assets</t>
  </si>
  <si>
    <t>1. Short-term prepaid expenses</t>
  </si>
  <si>
    <t>1.1 Unallocated commission expenses</t>
  </si>
  <si>
    <t>1.2. Other short-term prepaid expenses</t>
  </si>
  <si>
    <t>VI. Reinsurance assets</t>
  </si>
  <si>
    <t>B. LONG-TERM ASSETS</t>
  </si>
  <si>
    <t>I. Long-term receivables</t>
  </si>
  <si>
    <t>II. Fixed Assets</t>
  </si>
  <si>
    <t>1. Tangible fixed assets</t>
  </si>
  <si>
    <t xml:space="preserve">   - Historical cost</t>
  </si>
  <si>
    <t xml:space="preserve">  - Accumulated Depriciation</t>
  </si>
  <si>
    <t>V. Other long-term assets</t>
  </si>
  <si>
    <t>1. Long-term prepaid expenses</t>
  </si>
  <si>
    <t>TOTAL ASSETS</t>
  </si>
  <si>
    <t>RESOURCES</t>
  </si>
  <si>
    <t>I. Current liabilities</t>
  </si>
  <si>
    <t>1. Short-term accounts payables</t>
  </si>
  <si>
    <t>1.1 Insurance contract payables</t>
  </si>
  <si>
    <t>1.2 Other accounts payables</t>
  </si>
  <si>
    <t>2. Tax Payables &amp; Payables to Government</t>
  </si>
  <si>
    <t>3. Employee Payables</t>
  </si>
  <si>
    <t>4. Short-term unrealized revenues</t>
  </si>
  <si>
    <t>5. Unrecevied comission revenues</t>
  </si>
  <si>
    <t>6. Other Payables</t>
  </si>
  <si>
    <t>7. Bonus and welfare fund</t>
  </si>
  <si>
    <t>3. Treasury stock</t>
  </si>
  <si>
    <t>TOTAL RESOURCES</t>
  </si>
  <si>
    <t>Accumulated (This year)</t>
  </si>
  <si>
    <t>Accumulated (Last year)</t>
  </si>
  <si>
    <t>I. Cash flows from operating activities</t>
  </si>
  <si>
    <t>II. Cash flows from investing activities</t>
  </si>
  <si>
    <t xml:space="preserve">Net cash flows from investing activities </t>
  </si>
  <si>
    <t>III. Cash flows from financing activities</t>
  </si>
  <si>
    <t>Net cash increase/ decrease during the period (50 = 20+30+40)</t>
  </si>
  <si>
    <t>Cash and cash equivalent at beginning of period</t>
  </si>
  <si>
    <t>Cash and cash equivalent at end of period (70 = 50+60+61)</t>
  </si>
  <si>
    <t>as at December 31st, 2018</t>
  </si>
  <si>
    <t>Closing Balance (VND)</t>
  </si>
  <si>
    <t>Opening Balance (VND)</t>
  </si>
  <si>
    <t>3. Other receivables</t>
  </si>
  <si>
    <t>1. Inventories</t>
  </si>
  <si>
    <t>1. Allowance for Premium from Reinsurance ceding</t>
  </si>
  <si>
    <t>2. Allowance for Reinsurance ceding indemnities</t>
  </si>
  <si>
    <t>1. Other long-term receivables</t>
  </si>
  <si>
    <t>1.1. Escrow amount</t>
  </si>
  <si>
    <t>1.2. Other long-term receivables</t>
  </si>
  <si>
    <t>2. Intangible fixed assets</t>
  </si>
  <si>
    <t>III. Long-term assets in process</t>
  </si>
  <si>
    <t>1. Construction in progress</t>
  </si>
  <si>
    <t>IV. Long-term financial investments</t>
  </si>
  <si>
    <t>-</t>
  </si>
  <si>
    <t>C. LIABILITIES</t>
  </si>
  <si>
    <t>8. Insurance operation reserves</t>
  </si>
  <si>
    <t>8.2. Compensation reserve</t>
  </si>
  <si>
    <t>8.3. Compensation reserve for big loss fluctuations</t>
  </si>
  <si>
    <t>8.1. Unearned Premium reserve (and reinsurance-inward)</t>
  </si>
  <si>
    <t>D. OWNERS' EQUITY</t>
  </si>
  <si>
    <t>I. Owner's equity</t>
  </si>
  <si>
    <t>1. Business Capital</t>
  </si>
  <si>
    <t>2. Share premium</t>
  </si>
  <si>
    <t>6. Retained earnings</t>
  </si>
  <si>
    <t>411a</t>
  </si>
  <si>
    <t>421a</t>
  </si>
  <si>
    <t>421b</t>
  </si>
  <si>
    <t>3. Investment &amp; Development Fund</t>
  </si>
  <si>
    <t>4. Compulsory Reserve fund</t>
  </si>
  <si>
    <t xml:space="preserve">6.1. Accumulated undistributed profit after tax at end of last period </t>
  </si>
  <si>
    <t xml:space="preserve">6.2. Undistributed profit after tax this period </t>
  </si>
  <si>
    <t>1.1. Common stock with voting rights</t>
  </si>
  <si>
    <t>16.1.1</t>
  </si>
  <si>
    <t>16.1.2</t>
  </si>
  <si>
    <t>Q4 (This year)</t>
  </si>
  <si>
    <t>Q4 (Last year)</t>
  </si>
  <si>
    <t>1. Receipts from sales of goods and services and other revenue</t>
  </si>
  <si>
    <t>01</t>
  </si>
  <si>
    <t>02</t>
  </si>
  <si>
    <t>22</t>
  </si>
  <si>
    <t>05</t>
  </si>
  <si>
    <t>03</t>
  </si>
  <si>
    <t>27</t>
  </si>
  <si>
    <t>21</t>
  </si>
  <si>
    <t>06</t>
  </si>
  <si>
    <t>07</t>
  </si>
  <si>
    <t>20</t>
  </si>
  <si>
    <t>7. Other cash paid for operating activities</t>
  </si>
  <si>
    <t>6. Other cash received from operating activities</t>
  </si>
  <si>
    <t>3. Payments to employees</t>
  </si>
  <si>
    <t>2. Payments to suppliers</t>
  </si>
  <si>
    <t>5. Income tax paid</t>
  </si>
  <si>
    <t>30</t>
  </si>
  <si>
    <t>36</t>
  </si>
  <si>
    <t>40</t>
  </si>
  <si>
    <t>50</t>
  </si>
  <si>
    <t>60</t>
  </si>
  <si>
    <t>70</t>
  </si>
  <si>
    <t>1. Acquisition of fixed assets and other non-current assets</t>
  </si>
  <si>
    <t>2. Proceeds from sale of fixed assets and other non-current assets</t>
  </si>
  <si>
    <t xml:space="preserve">5. Interest and dividend received </t>
  </si>
  <si>
    <t>1. Cash payments of dividends</t>
  </si>
  <si>
    <t xml:space="preserve">Net cash flow from financing activities </t>
  </si>
  <si>
    <t xml:space="preserve">Net cash flow from operating activities </t>
  </si>
  <si>
    <t>Company:  Agriculture Bank Insurance JSC</t>
  </si>
  <si>
    <t>4. Allowance for incollectible accounts</t>
  </si>
  <si>
    <t>CONSOLIDATED BALANCE SHEET</t>
  </si>
  <si>
    <t>Code</t>
  </si>
  <si>
    <t>Note</t>
  </si>
  <si>
    <t>CONSOLIDATED INCOME STATEMENT</t>
  </si>
  <si>
    <t xml:space="preserve">CONSOLIDATED CASH FLOW STATEMENT </t>
  </si>
  <si>
    <t>Items</t>
  </si>
  <si>
    <t>Quarter 2 year 2019</t>
  </si>
  <si>
    <t>2. Financial income</t>
  </si>
  <si>
    <t>3. Other income</t>
  </si>
  <si>
    <t>4. Payments for insurance activities</t>
  </si>
  <si>
    <t>5. Financial expenses</t>
  </si>
  <si>
    <t>6. General and administration expenses</t>
  </si>
  <si>
    <t>7. Other expenses</t>
  </si>
  <si>
    <t>8. Accounting profit (loss) before tax</t>
  </si>
  <si>
    <t>9. Current enterprise income tax</t>
  </si>
  <si>
    <t>11. Profit after tax</t>
  </si>
  <si>
    <t>12. Earning per share</t>
  </si>
  <si>
    <t xml:space="preserve">5. Net Premium </t>
  </si>
  <si>
    <t>Quarter 2</t>
  </si>
  <si>
    <t>This year</t>
  </si>
  <si>
    <t>Last year</t>
  </si>
  <si>
    <t>Accumulated from beginning of the year to end of the month</t>
  </si>
  <si>
    <t>3. Loan to other company, acquisition of debt instruments of other company</t>
  </si>
  <si>
    <t xml:space="preserve">4. Recovery of loan, proceeds from sale of debt instruments 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</si>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</sst>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i/>
      <sz val="9"/>
      <name val="Arial"/>
      <family val="2"/>
    </font>
    <font>
      <i/>
      <sz val="11"/>
      <color theme="1"/>
      <name val="Calibri"/>
      <family val="2"/>
      <scheme val="minor"/>
    </font>
    <font>
      <b/>
      <i/>
      <sz val="9"/>
      <name val="Arial"/>
      <family val="2"/>
    </font>
    <font>
      <b/>
      <i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</cellStyleXfs>
  <cellXfs count="109">
    <xf numFmtId="0" fontId="0" fillId="0" borderId="0" xfId="0"/>
    <xf numFmtId="0" fontId="3" fillId="0" borderId="0" xfId="1" applyFont="1"/>
    <xf numFmtId="0" fontId="4" fillId="0" borderId="1" xfId="1" applyFont="1" applyBorder="1"/>
    <xf numFmtId="0" fontId="3" fillId="0" borderId="0" xfId="1" applyFont="1" applyAlignment="1">
      <alignment horizontal="left"/>
    </xf>
    <xf numFmtId="164" fontId="3" fillId="0" borderId="1" xfId="2" applyNumberFormat="1" applyFont="1" applyBorder="1"/>
    <xf numFmtId="164" fontId="4" fillId="0" borderId="1" xfId="2" applyNumberFormat="1" applyFont="1" applyBorder="1"/>
    <xf numFmtId="0" fontId="4" fillId="0" borderId="1" xfId="1" applyFont="1" applyFill="1" applyBorder="1"/>
    <xf numFmtId="0" fontId="3" fillId="0" borderId="1" xfId="1" applyFont="1" applyFill="1" applyBorder="1"/>
    <xf numFmtId="0" fontId="3" fillId="0" borderId="0" xfId="1" applyFont="1"/>
    <xf numFmtId="0" fontId="3" fillId="0" borderId="0" xfId="1" applyFont="1" applyAlignment="1">
      <alignment horizontal="center" vertical="center"/>
    </xf>
    <xf numFmtId="164" fontId="4" fillId="0" borderId="1" xfId="2" applyNumberFormat="1" applyFont="1" applyBorder="1"/>
    <xf numFmtId="0" fontId="4" fillId="0" borderId="1" xfId="1" applyFont="1" applyFill="1" applyBorder="1"/>
    <xf numFmtId="0" fontId="3" fillId="0" borderId="1" xfId="4" applyFont="1" applyBorder="1"/>
    <xf numFmtId="0" fontId="4" fillId="0" borderId="1" xfId="4" applyFont="1" applyBorder="1"/>
    <xf numFmtId="164" fontId="3" fillId="0" borderId="1" xfId="3" applyNumberFormat="1" applyFont="1" applyBorder="1"/>
    <xf numFmtId="0" fontId="4" fillId="0" borderId="0" xfId="4" applyFont="1"/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2" xfId="4" applyFont="1" applyBorder="1" applyAlignment="1">
      <alignment wrapText="1"/>
    </xf>
    <xf numFmtId="0" fontId="4" fillId="0" borderId="2" xfId="4" applyFont="1" applyBorder="1" applyAlignment="1">
      <alignment wrapText="1"/>
    </xf>
    <xf numFmtId="164" fontId="3" fillId="0" borderId="0" xfId="3" applyNumberFormat="1" applyFont="1"/>
    <xf numFmtId="164" fontId="4" fillId="0" borderId="0" xfId="3" applyNumberFormat="1" applyFont="1"/>
    <xf numFmtId="0" fontId="3" fillId="0" borderId="5" xfId="1" applyFont="1" applyBorder="1"/>
    <xf numFmtId="164" fontId="3" fillId="0" borderId="5" xfId="2" applyNumberFormat="1" applyFont="1" applyBorder="1"/>
    <xf numFmtId="0" fontId="3" fillId="0" borderId="2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/>
    <xf numFmtId="164" fontId="7" fillId="0" borderId="1" xfId="2" applyNumberFormat="1" applyFont="1" applyBorder="1"/>
    <xf numFmtId="0" fontId="8" fillId="0" borderId="0" xfId="0" applyFont="1"/>
    <xf numFmtId="0" fontId="0" fillId="0" borderId="0" xfId="0" applyFont="1"/>
    <xf numFmtId="0" fontId="1" fillId="0" borderId="0" xfId="0" applyFont="1"/>
    <xf numFmtId="0" fontId="9" fillId="0" borderId="0" xfId="1" applyFont="1" applyAlignment="1">
      <alignment horizontal="center" vertical="center"/>
    </xf>
    <xf numFmtId="0" fontId="9" fillId="0" borderId="1" xfId="1" applyFont="1" applyBorder="1"/>
    <xf numFmtId="164" fontId="9" fillId="0" borderId="1" xfId="2" applyNumberFormat="1" applyFont="1" applyBorder="1"/>
    <xf numFmtId="0" fontId="10" fillId="0" borderId="0" xfId="0" applyFont="1"/>
    <xf numFmtId="0" fontId="9" fillId="0" borderId="1" xfId="1" applyFont="1" applyBorder="1" applyAlignment="1">
      <alignment horizontal="center" vertical="center"/>
    </xf>
    <xf numFmtId="0" fontId="9" fillId="0" borderId="1" xfId="1" applyFont="1" applyFill="1" applyBorder="1"/>
    <xf numFmtId="0" fontId="11" fillId="0" borderId="2" xfId="0" applyFont="1" applyBorder="1"/>
    <xf numFmtId="0" fontId="12" fillId="0" borderId="2" xfId="0" applyFont="1" applyBorder="1"/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left"/>
    </xf>
    <xf numFmtId="164" fontId="4" fillId="0" borderId="4" xfId="2" applyNumberFormat="1" applyFont="1" applyBorder="1"/>
    <xf numFmtId="0" fontId="4" fillId="0" borderId="5" xfId="1" applyFont="1" applyBorder="1" applyAlignment="1">
      <alignment horizontal="center" vertical="center"/>
    </xf>
    <xf numFmtId="0" fontId="3" fillId="0" borderId="7" xfId="1" applyFont="1" applyFill="1" applyBorder="1"/>
    <xf numFmtId="164" fontId="3" fillId="0" borderId="7" xfId="2" applyNumberFormat="1" applyFont="1" applyBorder="1"/>
    <xf numFmtId="164" fontId="9" fillId="0" borderId="1" xfId="2" applyNumberFormat="1" applyFont="1" applyBorder="1" applyAlignment="1">
      <alignment horizontal="right"/>
    </xf>
    <xf numFmtId="164" fontId="7" fillId="0" borderId="1" xfId="2" applyNumberFormat="1" applyFont="1" applyBorder="1" applyAlignment="1">
      <alignment horizontal="right"/>
    </xf>
    <xf numFmtId="0" fontId="3" fillId="0" borderId="6" xfId="1" applyFont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3" fillId="0" borderId="7" xfId="1" applyFont="1" applyBorder="1"/>
    <xf numFmtId="164" fontId="4" fillId="0" borderId="7" xfId="2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4" fillId="0" borderId="8" xfId="2" applyNumberFormat="1" applyFont="1" applyBorder="1"/>
    <xf numFmtId="41" fontId="0" fillId="0" borderId="9" xfId="0" applyNumberFormat="1" applyBorder="1"/>
    <xf numFmtId="41" fontId="8" fillId="0" borderId="10" xfId="0" applyNumberFormat="1" applyFont="1" applyBorder="1"/>
    <xf numFmtId="41" fontId="8" fillId="0" borderId="11" xfId="0" applyNumberFormat="1" applyFont="1" applyBorder="1"/>
    <xf numFmtId="0" fontId="7" fillId="0" borderId="3" xfId="1" applyFont="1" applyBorder="1" applyAlignment="1">
      <alignment horizontal="center" vertical="center"/>
    </xf>
    <xf numFmtId="164" fontId="7" fillId="0" borderId="5" xfId="2" applyNumberFormat="1" applyFont="1" applyBorder="1"/>
    <xf numFmtId="41" fontId="8" fillId="0" borderId="2" xfId="0" applyNumberFormat="1" applyFont="1" applyBorder="1"/>
    <xf numFmtId="41" fontId="7" fillId="0" borderId="12" xfId="0" applyNumberFormat="1" applyFont="1" applyBorder="1" applyAlignment="1">
      <alignment vertical="center"/>
    </xf>
    <xf numFmtId="0" fontId="3" fillId="0" borderId="0" xfId="1" applyFont="1" applyAlignment="1">
      <alignment horizontal="center"/>
    </xf>
    <xf numFmtId="0" fontId="4" fillId="0" borderId="2" xfId="4" applyFont="1" applyBorder="1" applyAlignment="1">
      <alignment horizontal="center" vertical="center"/>
    </xf>
    <xf numFmtId="0" fontId="4" fillId="0" borderId="0" xfId="4" applyFont="1" applyAlignment="1">
      <alignment horizontal="center" wrapText="1"/>
    </xf>
    <xf numFmtId="0" fontId="11" fillId="0" borderId="0" xfId="0" applyFont="1" applyAlignment="1">
      <alignment horizontal="center"/>
    </xf>
    <xf numFmtId="49" fontId="3" fillId="0" borderId="0" xfId="4" applyNumberFormat="1" applyFont="1" applyAlignment="1">
      <alignment horizontal="left"/>
    </xf>
    <xf numFmtId="49" fontId="4" fillId="0" borderId="2" xfId="4" applyNumberFormat="1" applyFont="1" applyBorder="1" applyAlignment="1">
      <alignment vertical="center" wrapText="1"/>
    </xf>
    <xf numFmtId="49" fontId="3" fillId="0" borderId="2" xfId="4" applyNumberFormat="1" applyFont="1" applyBorder="1" applyAlignment="1">
      <alignment vertical="center" wrapText="1"/>
    </xf>
    <xf numFmtId="49" fontId="6" fillId="0" borderId="0" xfId="4" applyNumberFormat="1" applyFont="1" applyAlignment="1">
      <alignment horizontal="left" vertical="center"/>
    </xf>
    <xf numFmtId="49" fontId="5" fillId="0" borderId="0" xfId="4" applyNumberFormat="1"/>
    <xf numFmtId="49" fontId="0" fillId="0" borderId="0" xfId="0" applyNumberFormat="1"/>
    <xf numFmtId="41" fontId="3" fillId="0" borderId="2" xfId="4" applyNumberFormat="1" applyFont="1" applyBorder="1" applyAlignment="1">
      <alignment horizontal="center" vertical="center"/>
    </xf>
    <xf numFmtId="41" fontId="4" fillId="0" borderId="2" xfId="4" applyNumberFormat="1" applyFont="1" applyBorder="1" applyAlignment="1">
      <alignment horizontal="center" vertical="center"/>
    </xf>
    <xf numFmtId="0" fontId="3" fillId="0" borderId="13" xfId="4" applyFont="1" applyBorder="1" applyAlignment="1">
      <alignment wrapText="1"/>
    </xf>
    <xf numFmtId="0" fontId="3" fillId="0" borderId="5" xfId="4" applyFont="1" applyBorder="1"/>
    <xf numFmtId="164" fontId="3" fillId="0" borderId="5" xfId="3" applyNumberFormat="1" applyFont="1" applyBorder="1"/>
    <xf numFmtId="0" fontId="4" fillId="0" borderId="2" xfId="0" applyFont="1" applyBorder="1" applyAlignment="1">
      <alignment wrapText="1"/>
    </xf>
    <xf numFmtId="0" fontId="0" fillId="0" borderId="0" xfId="0" applyAlignment="1">
      <alignment horizontal="center"/>
    </xf>
    <xf numFmtId="49" fontId="3" fillId="0" borderId="12" xfId="4" applyNumberFormat="1" applyFont="1" applyBorder="1" applyAlignment="1">
      <alignment horizontal="center"/>
    </xf>
    <xf numFmtId="49" fontId="4" fillId="0" borderId="3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/>
    </xf>
    <xf numFmtId="49" fontId="3" fillId="0" borderId="2" xfId="4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/>
    </xf>
    <xf numFmtId="164" fontId="4" fillId="0" borderId="1" xfId="3" applyNumberFormat="1" applyFont="1" applyBorder="1"/>
    <xf numFmtId="164" fontId="4" fillId="0" borderId="1" xfId="3" applyNumberFormat="1" applyFont="1" applyBorder="1" applyAlignment="1">
      <alignment horizontal="right"/>
    </xf>
    <xf numFmtId="49" fontId="4" fillId="0" borderId="0" xfId="1" applyNumberFormat="1" applyFont="1" applyAlignment="1">
      <alignment horizontal="center"/>
    </xf>
    <xf numFmtId="164" fontId="4" fillId="0" borderId="14" xfId="3" applyNumberFormat="1" applyFont="1" applyFill="1" applyBorder="1"/>
    <xf numFmtId="0" fontId="16" fillId="0" borderId="0" xfId="0" applyFont="1"/>
    <xf numFmtId="49" fontId="9" fillId="0" borderId="3" xfId="4" applyNumberFormat="1" applyFont="1" applyBorder="1" applyAlignment="1">
      <alignment horizontal="center"/>
    </xf>
    <xf numFmtId="0" fontId="9" fillId="0" borderId="2" xfId="4" applyFont="1" applyBorder="1" applyAlignment="1">
      <alignment wrapText="1"/>
    </xf>
    <xf numFmtId="0" fontId="9" fillId="0" borderId="1" xfId="4" applyFont="1" applyBorder="1"/>
    <xf numFmtId="164" fontId="9" fillId="0" borderId="1" xfId="3" applyNumberFormat="1" applyFont="1" applyBorder="1"/>
    <xf numFmtId="0" fontId="14" fillId="0" borderId="0" xfId="1" applyFont="1" applyAlignment="1">
      <alignment vertical="center"/>
    </xf>
    <xf numFmtId="0" fontId="13" fillId="0" borderId="0" xfId="1" applyFont="1"/>
    <xf numFmtId="0" fontId="15" fillId="0" borderId="0" xfId="1" applyFont="1" applyBorder="1"/>
    <xf numFmtId="0" fontId="3" fillId="0" borderId="0" xfId="1" applyFont="1"/>
    <xf numFmtId="0" fontId="14" fillId="0" borderId="0" xfId="4" applyFont="1" applyAlignment="1">
      <alignment horizontal="left" vertical="center"/>
    </xf>
    <xf numFmtId="0" fontId="15" fillId="0" borderId="0" xfId="1" applyFont="1" applyBorder="1" applyAlignment="1"/>
    <xf numFmtId="0" fontId="3" fillId="0" borderId="0" xfId="4" applyFont="1"/>
    <xf numFmtId="0" fontId="15" fillId="0" borderId="15" xfId="1" applyFont="1" applyBorder="1"/>
    <xf numFmtId="0" fontId="3" fillId="0" borderId="2" xfId="4" applyFont="1" applyBorder="1" applyAlignment="1">
      <alignment horizontal="center" vertical="center"/>
    </xf>
    <xf numFmtId="49" fontId="3" fillId="0" borderId="2" xfId="4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5">
    <cellStyle name="Bình thường" xfId="0" builtinId="0"/>
    <cellStyle name="Comma 2" xfId="3" xr:uid="{0DB50F8D-893F-4626-99AD-074DBB77E9DD}"/>
    <cellStyle name="Comma 3" xfId="2" xr:uid="{CF371A2E-7A41-4130-8F48-F97263905583}"/>
    <cellStyle name="Normal 2" xfId="4" xr:uid="{4F7B4022-654D-4763-9632-69CC3B51D077}"/>
    <cellStyle name="Normal 3" xfId="1" xr:uid="{0EB1789F-5117-4AF2-908F-AECC307F61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C004D-A710-443B-80EB-7C97BD1E8CB8}">
  <dimension ref="A1:E74"/>
  <sheetViews>
    <sheetView topLeftCell="B50" workbookViewId="0">
      <selection activeCell="E56" sqref="E56"/>
    </sheetView>
  </sheetViews>
  <sheetFormatPr defaultRowHeight="14.4" x14ac:dyDescent="0.3"/>
  <cols>
    <col min="1" max="1" width="7.6640625" style="28" bestFit="1" customWidth="1"/>
    <col min="2" max="2" width="56" bestFit="1" customWidth="1"/>
    <col min="3" max="3" width="6.44140625" customWidth="1"/>
    <col min="4" max="4" width="19.33203125" bestFit="1" customWidth="1"/>
    <col min="5" max="5" width="23.5546875" bestFit="1" customWidth="1"/>
  </cols>
  <sheetData>
    <row r="1" spans="1:5" ht="15.6" x14ac:dyDescent="0.3">
      <c r="A1" s="99" t="s">
        <v>115</v>
      </c>
      <c r="B1" s="99"/>
      <c r="C1" s="99"/>
      <c r="D1" s="99"/>
      <c r="E1" s="99"/>
    </row>
    <row r="2" spans="1:5" x14ac:dyDescent="0.3">
      <c r="A2" s="100"/>
      <c r="B2" s="100"/>
      <c r="C2" s="100"/>
      <c r="D2" s="100"/>
      <c r="E2" s="100"/>
    </row>
    <row r="3" spans="1:5" x14ac:dyDescent="0.3">
      <c r="A3" s="97" t="s">
        <v>117</v>
      </c>
      <c r="B3" s="97"/>
      <c r="C3" s="97"/>
      <c r="D3" s="97"/>
      <c r="E3" s="97"/>
    </row>
    <row r="4" spans="1:5" x14ac:dyDescent="0.3">
      <c r="A4" s="98" t="s">
        <v>123</v>
      </c>
      <c r="B4" s="98"/>
      <c r="C4" s="98"/>
      <c r="D4" s="98"/>
      <c r="E4" s="98"/>
    </row>
    <row r="5" spans="1:5" x14ac:dyDescent="0.3">
      <c r="A5" s="9"/>
      <c r="B5" s="3"/>
      <c r="C5" s="1"/>
      <c r="D5" s="1"/>
      <c r="E5" s="1"/>
    </row>
    <row r="6" spans="1:5" x14ac:dyDescent="0.3">
      <c r="A6" s="24" t="s">
        <v>118</v>
      </c>
      <c r="B6" s="53" t="s">
        <v>2</v>
      </c>
      <c r="C6" s="24" t="s">
        <v>119</v>
      </c>
      <c r="D6" s="24" t="s">
        <v>51</v>
      </c>
      <c r="E6" s="24" t="s">
        <v>52</v>
      </c>
    </row>
    <row r="7" spans="1:5" x14ac:dyDescent="0.3">
      <c r="A7" s="25">
        <v>100</v>
      </c>
      <c r="B7" s="22" t="s">
        <v>3</v>
      </c>
      <c r="C7" s="25"/>
      <c r="D7" s="23">
        <f>D8+D11+D13+D19+D21+D25</f>
        <v>2190154960239</v>
      </c>
      <c r="E7" s="23">
        <f>E8+E11+E13+E19+E21+E25</f>
        <v>1939606115524</v>
      </c>
    </row>
    <row r="8" spans="1:5" s="32" customFormat="1" x14ac:dyDescent="0.3">
      <c r="A8" s="39">
        <v>110</v>
      </c>
      <c r="B8" s="36" t="s">
        <v>4</v>
      </c>
      <c r="C8" s="39">
        <v>4</v>
      </c>
      <c r="D8" s="37">
        <f>D9+D10</f>
        <v>367981236940</v>
      </c>
      <c r="E8" s="37">
        <f>E9+E10</f>
        <v>210879933269</v>
      </c>
    </row>
    <row r="9" spans="1:5" x14ac:dyDescent="0.3">
      <c r="A9" s="27">
        <v>111</v>
      </c>
      <c r="B9" s="2" t="s">
        <v>5</v>
      </c>
      <c r="C9" s="27"/>
      <c r="D9" s="5">
        <v>77879076940</v>
      </c>
      <c r="E9" s="5">
        <v>58607933269</v>
      </c>
    </row>
    <row r="10" spans="1:5" x14ac:dyDescent="0.3">
      <c r="A10" s="27">
        <v>112</v>
      </c>
      <c r="B10" s="2" t="s">
        <v>6</v>
      </c>
      <c r="C10" s="27"/>
      <c r="D10" s="5">
        <v>290102160000</v>
      </c>
      <c r="E10" s="5">
        <v>152272000000</v>
      </c>
    </row>
    <row r="11" spans="1:5" s="32" customFormat="1" x14ac:dyDescent="0.3">
      <c r="A11" s="39">
        <v>120</v>
      </c>
      <c r="B11" s="36" t="s">
        <v>7</v>
      </c>
      <c r="C11" s="39">
        <v>5</v>
      </c>
      <c r="D11" s="37">
        <f>D12</f>
        <v>1473747291700</v>
      </c>
      <c r="E11" s="37">
        <f>E12</f>
        <v>1418345291700</v>
      </c>
    </row>
    <row r="12" spans="1:5" x14ac:dyDescent="0.3">
      <c r="A12" s="27">
        <v>123</v>
      </c>
      <c r="B12" s="2" t="s">
        <v>8</v>
      </c>
      <c r="C12" s="27"/>
      <c r="D12" s="5">
        <v>1473747291700</v>
      </c>
      <c r="E12" s="5">
        <v>1418345291700</v>
      </c>
    </row>
    <row r="13" spans="1:5" s="32" customFormat="1" x14ac:dyDescent="0.3">
      <c r="A13" s="39">
        <v>130</v>
      </c>
      <c r="B13" s="40" t="s">
        <v>9</v>
      </c>
      <c r="C13" s="29">
        <v>6</v>
      </c>
      <c r="D13" s="37">
        <f>D14+D16+D17+D18</f>
        <v>96856547379</v>
      </c>
      <c r="E13" s="37">
        <f>E14+E16+E17+E18</f>
        <v>79649101861</v>
      </c>
    </row>
    <row r="14" spans="1:5" x14ac:dyDescent="0.3">
      <c r="A14" s="27">
        <v>131</v>
      </c>
      <c r="B14" s="6" t="s">
        <v>10</v>
      </c>
      <c r="C14" s="27"/>
      <c r="D14" s="5">
        <f>D15</f>
        <v>29311495366</v>
      </c>
      <c r="E14" s="10">
        <f>E15</f>
        <v>33528544315</v>
      </c>
    </row>
    <row r="15" spans="1:5" s="32" customFormat="1" x14ac:dyDescent="0.3">
      <c r="A15" s="29">
        <v>131.1</v>
      </c>
      <c r="B15" s="30" t="s">
        <v>11</v>
      </c>
      <c r="C15" s="29"/>
      <c r="D15" s="31">
        <v>29311495366</v>
      </c>
      <c r="E15" s="31">
        <v>33528544315</v>
      </c>
    </row>
    <row r="16" spans="1:5" x14ac:dyDescent="0.3">
      <c r="A16" s="27">
        <v>132</v>
      </c>
      <c r="B16" s="6" t="s">
        <v>12</v>
      </c>
      <c r="C16" s="27"/>
      <c r="D16" s="5">
        <v>1103884157</v>
      </c>
      <c r="E16" s="5">
        <v>1649546637</v>
      </c>
    </row>
    <row r="17" spans="1:5" x14ac:dyDescent="0.3">
      <c r="A17" s="27">
        <v>136</v>
      </c>
      <c r="B17" s="6" t="s">
        <v>53</v>
      </c>
      <c r="C17" s="27"/>
      <c r="D17" s="5">
        <v>72256332050</v>
      </c>
      <c r="E17" s="5">
        <v>50813862592</v>
      </c>
    </row>
    <row r="18" spans="1:5" x14ac:dyDescent="0.3">
      <c r="A18" s="27">
        <v>137</v>
      </c>
      <c r="B18" s="6" t="s">
        <v>116</v>
      </c>
      <c r="C18" s="27"/>
      <c r="D18" s="5">
        <v>-5815164194</v>
      </c>
      <c r="E18" s="5">
        <v>-6342851683</v>
      </c>
    </row>
    <row r="19" spans="1:5" s="32" customFormat="1" x14ac:dyDescent="0.3">
      <c r="A19" s="39">
        <v>140</v>
      </c>
      <c r="B19" s="40" t="s">
        <v>13</v>
      </c>
      <c r="C19" s="29"/>
      <c r="D19" s="37">
        <f>D20</f>
        <v>2774180561</v>
      </c>
      <c r="E19" s="37">
        <f>E20</f>
        <v>3461175901</v>
      </c>
    </row>
    <row r="20" spans="1:5" x14ac:dyDescent="0.3">
      <c r="A20" s="27">
        <v>141</v>
      </c>
      <c r="B20" s="6" t="s">
        <v>54</v>
      </c>
      <c r="C20" s="27"/>
      <c r="D20" s="5">
        <v>2774180561</v>
      </c>
      <c r="E20" s="5">
        <v>3461175901</v>
      </c>
    </row>
    <row r="21" spans="1:5" s="32" customFormat="1" x14ac:dyDescent="0.3">
      <c r="A21" s="39">
        <v>150</v>
      </c>
      <c r="B21" s="40" t="s">
        <v>14</v>
      </c>
      <c r="C21" s="29"/>
      <c r="D21" s="37">
        <f>D22</f>
        <v>170210641893</v>
      </c>
      <c r="E21" s="37">
        <f>E22</f>
        <v>150562095208</v>
      </c>
    </row>
    <row r="22" spans="1:5" x14ac:dyDescent="0.3">
      <c r="A22" s="27">
        <v>151</v>
      </c>
      <c r="B22" s="6" t="s">
        <v>15</v>
      </c>
      <c r="C22" s="27"/>
      <c r="D22" s="5">
        <f>D23+D24</f>
        <v>170210641893</v>
      </c>
      <c r="E22" s="10">
        <f>E23+E24</f>
        <v>150562095208</v>
      </c>
    </row>
    <row r="23" spans="1:5" s="32" customFormat="1" x14ac:dyDescent="0.3">
      <c r="A23" s="29">
        <v>151.1</v>
      </c>
      <c r="B23" s="30" t="s">
        <v>16</v>
      </c>
      <c r="C23" s="29">
        <v>7</v>
      </c>
      <c r="D23" s="31">
        <v>169788948259</v>
      </c>
      <c r="E23" s="31">
        <v>150562095208</v>
      </c>
    </row>
    <row r="24" spans="1:5" s="32" customFormat="1" x14ac:dyDescent="0.3">
      <c r="A24" s="29">
        <v>151.19999999999999</v>
      </c>
      <c r="B24" s="30" t="s">
        <v>17</v>
      </c>
      <c r="C24" s="29"/>
      <c r="D24" s="31">
        <v>421693634</v>
      </c>
      <c r="E24" s="31">
        <v>0</v>
      </c>
    </row>
    <row r="25" spans="1:5" s="32" customFormat="1" x14ac:dyDescent="0.3">
      <c r="A25" s="39">
        <v>190</v>
      </c>
      <c r="B25" s="40" t="s">
        <v>18</v>
      </c>
      <c r="C25" s="29">
        <v>16.100000000000001</v>
      </c>
      <c r="D25" s="37">
        <f>D26+D27</f>
        <v>78585061766</v>
      </c>
      <c r="E25" s="37">
        <f>E26+E27</f>
        <v>76708517585</v>
      </c>
    </row>
    <row r="26" spans="1:5" s="32" customFormat="1" x14ac:dyDescent="0.3">
      <c r="A26" s="29">
        <v>191</v>
      </c>
      <c r="B26" s="30" t="s">
        <v>55</v>
      </c>
      <c r="C26" s="29"/>
      <c r="D26" s="31">
        <v>39823664559</v>
      </c>
      <c r="E26" s="31">
        <v>38120964499</v>
      </c>
    </row>
    <row r="27" spans="1:5" s="32" customFormat="1" x14ac:dyDescent="0.3">
      <c r="A27" s="29">
        <v>192</v>
      </c>
      <c r="B27" s="30" t="s">
        <v>56</v>
      </c>
      <c r="C27" s="29"/>
      <c r="D27" s="31">
        <v>38761397207</v>
      </c>
      <c r="E27" s="31">
        <v>38587553086</v>
      </c>
    </row>
    <row r="28" spans="1:5" x14ac:dyDescent="0.3">
      <c r="A28" s="26">
        <v>200</v>
      </c>
      <c r="B28" s="7" t="s">
        <v>19</v>
      </c>
      <c r="C28" s="26"/>
      <c r="D28" s="4">
        <f>D29+D33+D42+D44+D40</f>
        <v>183862195807</v>
      </c>
      <c r="E28" s="4">
        <f>E29+E33+E42+E44+E40</f>
        <v>200501122067</v>
      </c>
    </row>
    <row r="29" spans="1:5" s="38" customFormat="1" x14ac:dyDescent="0.3">
      <c r="A29" s="35">
        <v>210</v>
      </c>
      <c r="B29" s="36" t="s">
        <v>20</v>
      </c>
      <c r="C29" s="39"/>
      <c r="D29" s="37">
        <f>D30</f>
        <v>7077526203</v>
      </c>
      <c r="E29" s="37">
        <f>E30</f>
        <v>7004432629</v>
      </c>
    </row>
    <row r="30" spans="1:5" x14ac:dyDescent="0.3">
      <c r="A30" s="27">
        <v>216</v>
      </c>
      <c r="B30" s="6" t="s">
        <v>57</v>
      </c>
      <c r="C30" s="27"/>
      <c r="D30" s="5">
        <f>D31+D32</f>
        <v>7077526203</v>
      </c>
      <c r="E30" s="10">
        <f>E31+E32</f>
        <v>7004432629</v>
      </c>
    </row>
    <row r="31" spans="1:5" s="32" customFormat="1" x14ac:dyDescent="0.3">
      <c r="A31" s="29">
        <v>216.1</v>
      </c>
      <c r="B31" s="30" t="s">
        <v>58</v>
      </c>
      <c r="C31" s="29">
        <v>8</v>
      </c>
      <c r="D31" s="31">
        <v>6000000000</v>
      </c>
      <c r="E31" s="31">
        <v>6000000000</v>
      </c>
    </row>
    <row r="32" spans="1:5" s="32" customFormat="1" x14ac:dyDescent="0.3">
      <c r="A32" s="29">
        <v>216.2</v>
      </c>
      <c r="B32" s="30" t="s">
        <v>59</v>
      </c>
      <c r="C32" s="29"/>
      <c r="D32" s="31">
        <v>1077526203</v>
      </c>
      <c r="E32" s="31">
        <v>1004432629</v>
      </c>
    </row>
    <row r="33" spans="1:5" s="38" customFormat="1" x14ac:dyDescent="0.3">
      <c r="A33" s="39">
        <v>220</v>
      </c>
      <c r="B33" s="40" t="s">
        <v>21</v>
      </c>
      <c r="C33" s="39"/>
      <c r="D33" s="37">
        <f>D34+D37</f>
        <v>126164749849</v>
      </c>
      <c r="E33" s="37">
        <f>E34+E37</f>
        <v>129320715300</v>
      </c>
    </row>
    <row r="34" spans="1:5" x14ac:dyDescent="0.3">
      <c r="A34" s="27">
        <v>221</v>
      </c>
      <c r="B34" s="6" t="s">
        <v>22</v>
      </c>
      <c r="C34" s="27">
        <v>9</v>
      </c>
      <c r="D34" s="5">
        <f>D35+D36</f>
        <v>65779677015</v>
      </c>
      <c r="E34" s="10">
        <f>E35+E36</f>
        <v>68652860891</v>
      </c>
    </row>
    <row r="35" spans="1:5" s="32" customFormat="1" x14ac:dyDescent="0.3">
      <c r="A35" s="29">
        <v>222</v>
      </c>
      <c r="B35" s="30" t="s">
        <v>23</v>
      </c>
      <c r="C35" s="29"/>
      <c r="D35" s="31">
        <v>118976735173</v>
      </c>
      <c r="E35" s="31">
        <v>119233106764</v>
      </c>
    </row>
    <row r="36" spans="1:5" s="32" customFormat="1" x14ac:dyDescent="0.3">
      <c r="A36" s="29">
        <v>223</v>
      </c>
      <c r="B36" s="30" t="s">
        <v>24</v>
      </c>
      <c r="C36" s="29"/>
      <c r="D36" s="31">
        <v>-53197058158</v>
      </c>
      <c r="E36" s="31">
        <v>-50580245873</v>
      </c>
    </row>
    <row r="37" spans="1:5" x14ac:dyDescent="0.3">
      <c r="A37" s="27">
        <v>227</v>
      </c>
      <c r="B37" s="6" t="s">
        <v>60</v>
      </c>
      <c r="C37" s="27">
        <v>10</v>
      </c>
      <c r="D37" s="5">
        <f>D38+D39</f>
        <v>60385072834</v>
      </c>
      <c r="E37" s="10">
        <f>E38+E39</f>
        <v>60667854409</v>
      </c>
    </row>
    <row r="38" spans="1:5" s="32" customFormat="1" x14ac:dyDescent="0.3">
      <c r="A38" s="29">
        <v>228</v>
      </c>
      <c r="B38" s="30" t="s">
        <v>23</v>
      </c>
      <c r="C38" s="29"/>
      <c r="D38" s="31">
        <v>65634778877</v>
      </c>
      <c r="E38" s="31">
        <v>65634778877</v>
      </c>
    </row>
    <row r="39" spans="1:5" s="32" customFormat="1" x14ac:dyDescent="0.3">
      <c r="A39" s="29">
        <v>229</v>
      </c>
      <c r="B39" s="30" t="s">
        <v>24</v>
      </c>
      <c r="C39" s="29"/>
      <c r="D39" s="31">
        <v>-5249706043</v>
      </c>
      <c r="E39" s="31">
        <v>-4966924468</v>
      </c>
    </row>
    <row r="40" spans="1:5" s="38" customFormat="1" x14ac:dyDescent="0.3">
      <c r="A40" s="39">
        <v>240</v>
      </c>
      <c r="B40" s="42" t="s">
        <v>61</v>
      </c>
      <c r="C40" s="39"/>
      <c r="D40" s="49">
        <f>D41</f>
        <v>0</v>
      </c>
      <c r="E40" s="49">
        <f>E41</f>
        <v>0</v>
      </c>
    </row>
    <row r="41" spans="1:5" s="32" customFormat="1" x14ac:dyDescent="0.3">
      <c r="A41" s="29">
        <v>242</v>
      </c>
      <c r="B41" s="41" t="s">
        <v>62</v>
      </c>
      <c r="C41" s="29"/>
      <c r="D41" s="50">
        <v>0</v>
      </c>
      <c r="E41" s="50">
        <v>0</v>
      </c>
    </row>
    <row r="42" spans="1:5" s="38" customFormat="1" x14ac:dyDescent="0.3">
      <c r="A42" s="39">
        <v>250</v>
      </c>
      <c r="B42" s="40" t="s">
        <v>63</v>
      </c>
      <c r="C42" s="39"/>
      <c r="D42" s="37">
        <f>D43</f>
        <v>46500058302</v>
      </c>
      <c r="E42" s="37">
        <f>E43</f>
        <v>60000058302</v>
      </c>
    </row>
    <row r="43" spans="1:5" x14ac:dyDescent="0.3">
      <c r="A43" s="27">
        <v>255</v>
      </c>
      <c r="B43" s="2" t="s">
        <v>8</v>
      </c>
      <c r="C43" s="27">
        <v>5</v>
      </c>
      <c r="D43" s="5">
        <v>46500058302</v>
      </c>
      <c r="E43" s="5">
        <v>60000058302</v>
      </c>
    </row>
    <row r="44" spans="1:5" s="38" customFormat="1" x14ac:dyDescent="0.3">
      <c r="A44" s="39">
        <v>260</v>
      </c>
      <c r="B44" s="40" t="s">
        <v>25</v>
      </c>
      <c r="C44" s="39"/>
      <c r="D44" s="37">
        <f>D45</f>
        <v>4119861453</v>
      </c>
      <c r="E44" s="37">
        <f>E45</f>
        <v>4175915836</v>
      </c>
    </row>
    <row r="45" spans="1:5" ht="15" thickBot="1" x14ac:dyDescent="0.35">
      <c r="A45" s="43">
        <v>261</v>
      </c>
      <c r="B45" s="44" t="s">
        <v>26</v>
      </c>
      <c r="C45" s="43">
        <v>11</v>
      </c>
      <c r="D45" s="45">
        <v>4119861453</v>
      </c>
      <c r="E45" s="45">
        <v>4175915836</v>
      </c>
    </row>
    <row r="46" spans="1:5" ht="15" thickBot="1" x14ac:dyDescent="0.35">
      <c r="A46" s="51">
        <v>270</v>
      </c>
      <c r="B46" s="47" t="s">
        <v>27</v>
      </c>
      <c r="C46" s="54"/>
      <c r="D46" s="48">
        <f>D28+D7</f>
        <v>2374017156046</v>
      </c>
      <c r="E46" s="48">
        <f>E28+E7</f>
        <v>2140107237591</v>
      </c>
    </row>
    <row r="47" spans="1:5" x14ac:dyDescent="0.3">
      <c r="A47" s="46"/>
      <c r="B47" s="52" t="s">
        <v>28</v>
      </c>
      <c r="C47" s="46"/>
      <c r="D47" s="23"/>
      <c r="E47" s="23"/>
    </row>
    <row r="48" spans="1:5" x14ac:dyDescent="0.3">
      <c r="A48" s="26">
        <v>300</v>
      </c>
      <c r="B48" s="7" t="s">
        <v>65</v>
      </c>
      <c r="C48" s="26"/>
      <c r="D48" s="4">
        <f>D49</f>
        <v>1591305440659</v>
      </c>
      <c r="E48" s="4">
        <f>E49</f>
        <v>1391427506851</v>
      </c>
    </row>
    <row r="49" spans="1:5" s="32" customFormat="1" x14ac:dyDescent="0.3">
      <c r="A49" s="39">
        <v>310</v>
      </c>
      <c r="B49" s="40" t="s">
        <v>29</v>
      </c>
      <c r="C49" s="29"/>
      <c r="D49" s="37">
        <f>D50+SUM(D53:D59)</f>
        <v>1591305440659</v>
      </c>
      <c r="E49" s="37">
        <f>E50+SUM(E53:E59)</f>
        <v>1391427506851</v>
      </c>
    </row>
    <row r="50" spans="1:5" x14ac:dyDescent="0.3">
      <c r="A50" s="27">
        <v>311</v>
      </c>
      <c r="B50" s="6" t="s">
        <v>30</v>
      </c>
      <c r="C50" s="27">
        <v>12</v>
      </c>
      <c r="D50" s="5">
        <f>D51+D52</f>
        <v>77851298067</v>
      </c>
      <c r="E50" s="10">
        <f>E51+E52</f>
        <v>63314674539</v>
      </c>
    </row>
    <row r="51" spans="1:5" s="32" customFormat="1" x14ac:dyDescent="0.3">
      <c r="A51" s="29">
        <v>311.10000000000002</v>
      </c>
      <c r="B51" s="30" t="s">
        <v>31</v>
      </c>
      <c r="C51" s="29"/>
      <c r="D51" s="31">
        <v>77418416125</v>
      </c>
      <c r="E51" s="31">
        <v>62205879327</v>
      </c>
    </row>
    <row r="52" spans="1:5" s="32" customFormat="1" x14ac:dyDescent="0.3">
      <c r="A52" s="29">
        <v>311.2</v>
      </c>
      <c r="B52" s="30" t="s">
        <v>32</v>
      </c>
      <c r="C52" s="29"/>
      <c r="D52" s="31">
        <v>432881942</v>
      </c>
      <c r="E52" s="31">
        <v>1108795212</v>
      </c>
    </row>
    <row r="53" spans="1:5" x14ac:dyDescent="0.3">
      <c r="A53" s="27">
        <v>313</v>
      </c>
      <c r="B53" s="6" t="s">
        <v>33</v>
      </c>
      <c r="C53" s="27">
        <v>13</v>
      </c>
      <c r="D53" s="5">
        <v>21186524403</v>
      </c>
      <c r="E53" s="5">
        <v>17462788121</v>
      </c>
    </row>
    <row r="54" spans="1:5" x14ac:dyDescent="0.3">
      <c r="A54" s="27">
        <v>314</v>
      </c>
      <c r="B54" s="6" t="s">
        <v>34</v>
      </c>
      <c r="C54" s="27"/>
      <c r="D54" s="5">
        <v>117095222913</v>
      </c>
      <c r="E54" s="5">
        <v>98992012849</v>
      </c>
    </row>
    <row r="55" spans="1:5" s="33" customFormat="1" x14ac:dyDescent="0.3">
      <c r="A55" s="27">
        <v>318.10000000000002</v>
      </c>
      <c r="B55" s="11" t="s">
        <v>35</v>
      </c>
      <c r="C55" s="27"/>
      <c r="D55" s="10">
        <v>8285789400</v>
      </c>
      <c r="E55" s="10">
        <v>11661563486</v>
      </c>
    </row>
    <row r="56" spans="1:5" s="33" customFormat="1" x14ac:dyDescent="0.3">
      <c r="A56" s="27">
        <v>318.2</v>
      </c>
      <c r="B56" s="11" t="s">
        <v>36</v>
      </c>
      <c r="C56" s="27">
        <v>15</v>
      </c>
      <c r="D56" s="10">
        <v>11016914729</v>
      </c>
      <c r="E56" s="10">
        <v>10625186519</v>
      </c>
    </row>
    <row r="57" spans="1:5" x14ac:dyDescent="0.3">
      <c r="A57" s="27">
        <v>319</v>
      </c>
      <c r="B57" s="6" t="s">
        <v>37</v>
      </c>
      <c r="C57" s="27">
        <v>14</v>
      </c>
      <c r="D57" s="5">
        <v>32676516303</v>
      </c>
      <c r="E57" s="5">
        <v>12786385837</v>
      </c>
    </row>
    <row r="58" spans="1:5" x14ac:dyDescent="0.3">
      <c r="A58" s="27">
        <v>322</v>
      </c>
      <c r="B58" s="6" t="s">
        <v>38</v>
      </c>
      <c r="C58" s="27"/>
      <c r="D58" s="5">
        <v>75006433629</v>
      </c>
      <c r="E58" s="5">
        <v>37142924990</v>
      </c>
    </row>
    <row r="59" spans="1:5" s="33" customFormat="1" x14ac:dyDescent="0.3">
      <c r="A59" s="27">
        <v>329</v>
      </c>
      <c r="B59" s="11" t="s">
        <v>66</v>
      </c>
      <c r="C59" s="27"/>
      <c r="D59" s="10">
        <f>D60+D61+D62</f>
        <v>1248186741215</v>
      </c>
      <c r="E59" s="10">
        <f>E60+E61+E62</f>
        <v>1139441970510</v>
      </c>
    </row>
    <row r="60" spans="1:5" s="32" customFormat="1" x14ac:dyDescent="0.3">
      <c r="A60" s="29">
        <v>329.1</v>
      </c>
      <c r="B60" s="30" t="s">
        <v>69</v>
      </c>
      <c r="C60" s="29" t="s">
        <v>83</v>
      </c>
      <c r="D60" s="31">
        <v>980517677695</v>
      </c>
      <c r="E60" s="31">
        <v>877482672877</v>
      </c>
    </row>
    <row r="61" spans="1:5" s="32" customFormat="1" x14ac:dyDescent="0.3">
      <c r="A61" s="29">
        <v>329.2</v>
      </c>
      <c r="B61" s="30" t="s">
        <v>67</v>
      </c>
      <c r="C61" s="29" t="s">
        <v>84</v>
      </c>
      <c r="D61" s="31">
        <v>170925838771</v>
      </c>
      <c r="E61" s="31">
        <v>173504918920</v>
      </c>
    </row>
    <row r="62" spans="1:5" s="32" customFormat="1" x14ac:dyDescent="0.3">
      <c r="A62" s="29">
        <v>329.3</v>
      </c>
      <c r="B62" s="30" t="s">
        <v>68</v>
      </c>
      <c r="C62" s="29">
        <v>16.2</v>
      </c>
      <c r="D62" s="31">
        <v>96743224749</v>
      </c>
      <c r="E62" s="31">
        <v>88454378713</v>
      </c>
    </row>
    <row r="63" spans="1:5" x14ac:dyDescent="0.3">
      <c r="A63" s="26">
        <v>400</v>
      </c>
      <c r="B63" s="7" t="s">
        <v>70</v>
      </c>
      <c r="C63" s="27"/>
      <c r="D63" s="4">
        <f>D64</f>
        <v>782711715387</v>
      </c>
      <c r="E63" s="4">
        <f>E64</f>
        <v>748679730740</v>
      </c>
    </row>
    <row r="64" spans="1:5" s="38" customFormat="1" x14ac:dyDescent="0.3">
      <c r="A64" s="39">
        <v>410</v>
      </c>
      <c r="B64" s="40" t="s">
        <v>71</v>
      </c>
      <c r="C64" s="39">
        <v>17</v>
      </c>
      <c r="D64" s="37">
        <f>D65+SUM(D67:D71)</f>
        <v>782711715387</v>
      </c>
      <c r="E64" s="37">
        <f>E65+SUM(E67:E71)</f>
        <v>748679730740</v>
      </c>
    </row>
    <row r="65" spans="1:5" x14ac:dyDescent="0.3">
      <c r="A65" s="27">
        <v>411</v>
      </c>
      <c r="B65" s="11" t="s">
        <v>72</v>
      </c>
      <c r="C65" s="27"/>
      <c r="D65" s="59">
        <f>D66</f>
        <v>380000000000</v>
      </c>
      <c r="E65" s="59">
        <f>E66</f>
        <v>380000000000</v>
      </c>
    </row>
    <row r="66" spans="1:5" s="32" customFormat="1" x14ac:dyDescent="0.3">
      <c r="A66" s="29" t="s">
        <v>75</v>
      </c>
      <c r="B66" s="30" t="s">
        <v>82</v>
      </c>
      <c r="C66" s="29"/>
      <c r="D66" s="60">
        <v>380000000000</v>
      </c>
      <c r="E66" s="61">
        <v>380000000000</v>
      </c>
    </row>
    <row r="67" spans="1:5" x14ac:dyDescent="0.3">
      <c r="A67" s="27">
        <v>412</v>
      </c>
      <c r="B67" s="11" t="s">
        <v>73</v>
      </c>
      <c r="C67" s="27"/>
      <c r="D67" s="5">
        <v>12000000000</v>
      </c>
      <c r="E67" s="58">
        <v>12000000000</v>
      </c>
    </row>
    <row r="68" spans="1:5" x14ac:dyDescent="0.3">
      <c r="A68" s="27">
        <v>415</v>
      </c>
      <c r="B68" s="57" t="s">
        <v>39</v>
      </c>
      <c r="C68" s="27"/>
      <c r="D68" s="31">
        <v>-13898400000</v>
      </c>
      <c r="E68" s="31">
        <v>-13898400000</v>
      </c>
    </row>
    <row r="69" spans="1:5" x14ac:dyDescent="0.3">
      <c r="A69" s="27">
        <v>417</v>
      </c>
      <c r="B69" s="11" t="s">
        <v>78</v>
      </c>
      <c r="C69" s="27"/>
      <c r="D69" s="5">
        <v>176133188964</v>
      </c>
      <c r="E69" s="5">
        <v>124633188964</v>
      </c>
    </row>
    <row r="70" spans="1:5" x14ac:dyDescent="0.3">
      <c r="A70" s="27">
        <v>419</v>
      </c>
      <c r="B70" s="41" t="s">
        <v>79</v>
      </c>
      <c r="C70" s="27"/>
      <c r="D70" s="10">
        <v>38000000000</v>
      </c>
      <c r="E70" s="10">
        <v>38000000000</v>
      </c>
    </row>
    <row r="71" spans="1:5" x14ac:dyDescent="0.3">
      <c r="A71" s="27">
        <v>421</v>
      </c>
      <c r="B71" s="11" t="s">
        <v>74</v>
      </c>
      <c r="C71" s="27"/>
      <c r="D71" s="45">
        <f>D72+D73</f>
        <v>190476926423</v>
      </c>
      <c r="E71" s="45">
        <f>E72+E73</f>
        <v>207944941776</v>
      </c>
    </row>
    <row r="72" spans="1:5" s="32" customFormat="1" x14ac:dyDescent="0.3">
      <c r="A72" s="29" t="s">
        <v>76</v>
      </c>
      <c r="B72" s="30" t="s">
        <v>80</v>
      </c>
      <c r="C72" s="62"/>
      <c r="D72" s="64">
        <v>56344507044</v>
      </c>
      <c r="E72" s="64">
        <v>36146591844</v>
      </c>
    </row>
    <row r="73" spans="1:5" s="32" customFormat="1" ht="15" thickBot="1" x14ac:dyDescent="0.35">
      <c r="A73" s="29" t="s">
        <v>77</v>
      </c>
      <c r="B73" s="30" t="s">
        <v>81</v>
      </c>
      <c r="C73" s="29"/>
      <c r="D73" s="65">
        <v>134132419379</v>
      </c>
      <c r="E73" s="63">
        <v>171798349932</v>
      </c>
    </row>
    <row r="74" spans="1:5" ht="15" thickBot="1" x14ac:dyDescent="0.35">
      <c r="A74" s="51">
        <v>440</v>
      </c>
      <c r="B74" s="55" t="s">
        <v>40</v>
      </c>
      <c r="C74" s="56"/>
      <c r="D74" s="48">
        <f>D63+D48</f>
        <v>2374017156046</v>
      </c>
      <c r="E74" s="48">
        <f>E63+E48</f>
        <v>2140107237591</v>
      </c>
    </row>
  </sheetData>
  <mergeCells count="4">
    <mergeCell ref="A3:E3"/>
    <mergeCell ref="A4:E4"/>
    <mergeCell ref="A1:E1"/>
    <mergeCell ref="A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93027-C5A9-4260-943E-57FEC405B896}">
  <dimension ref="A1:F26"/>
  <sheetViews>
    <sheetView topLeftCell="C4" workbookViewId="0">
      <selection activeCell="F18" sqref="F18"/>
    </sheetView>
  </sheetViews>
  <sheetFormatPr defaultRowHeight="14.4" x14ac:dyDescent="0.3"/>
  <cols>
    <col min="1" max="1" width="5.109375" style="69" bestFit="1" customWidth="1"/>
    <col min="2" max="2" width="73.33203125" style="75" bestFit="1" customWidth="1"/>
    <col min="3" max="4" width="15.5546875" bestFit="1" customWidth="1"/>
    <col min="5" max="6" width="17" bestFit="1" customWidth="1"/>
  </cols>
  <sheetData>
    <row r="1" spans="1:6" ht="15.6" x14ac:dyDescent="0.3">
      <c r="A1" s="102" t="s">
        <v>115</v>
      </c>
      <c r="B1" s="102"/>
      <c r="C1" s="102"/>
      <c r="D1" s="102"/>
      <c r="E1" s="102"/>
      <c r="F1" s="102"/>
    </row>
    <row r="2" spans="1:6" x14ac:dyDescent="0.3">
      <c r="A2" s="103" t="s">
        <v>0</v>
      </c>
      <c r="B2" s="103"/>
      <c r="C2" s="103"/>
      <c r="D2" s="103"/>
      <c r="E2" s="103"/>
      <c r="F2" s="103"/>
    </row>
    <row r="3" spans="1:6" x14ac:dyDescent="0.3">
      <c r="A3" s="101" t="s">
        <v>120</v>
      </c>
      <c r="B3" s="101"/>
      <c r="C3" s="101"/>
      <c r="D3" s="101"/>
      <c r="E3" s="101"/>
      <c r="F3" s="101"/>
    </row>
    <row r="4" spans="1:6" x14ac:dyDescent="0.3">
      <c r="A4" s="98" t="s">
        <v>50</v>
      </c>
      <c r="B4" s="98"/>
      <c r="C4" s="98"/>
      <c r="D4" s="98"/>
      <c r="E4" s="98"/>
      <c r="F4" s="98"/>
    </row>
    <row r="5" spans="1:6" ht="16.2" customHeight="1" x14ac:dyDescent="0.3">
      <c r="A5" s="66"/>
      <c r="B5" s="70"/>
      <c r="C5" s="8"/>
      <c r="D5" s="8"/>
      <c r="E5" s="8"/>
      <c r="F5" s="8"/>
    </row>
    <row r="6" spans="1:6" ht="24.6" customHeight="1" x14ac:dyDescent="0.3">
      <c r="A6" s="105" t="s">
        <v>118</v>
      </c>
      <c r="B6" s="106" t="s">
        <v>1</v>
      </c>
      <c r="C6" s="107" t="s">
        <v>135</v>
      </c>
      <c r="D6" s="107"/>
      <c r="E6" s="108" t="s">
        <v>138</v>
      </c>
      <c r="F6" s="108"/>
    </row>
    <row r="7" spans="1:6" s="34" customFormat="1" ht="19.8" customHeight="1" x14ac:dyDescent="0.3">
      <c r="A7" s="105"/>
      <c r="B7" s="106"/>
      <c r="C7" s="17" t="s">
        <v>136</v>
      </c>
      <c r="D7" s="17" t="s">
        <v>137</v>
      </c>
      <c r="E7" s="17" t="s">
        <v>136</v>
      </c>
      <c r="F7" s="17" t="s">
        <v>137</v>
      </c>
    </row>
    <row r="8" spans="1:6" s="34" customFormat="1" x14ac:dyDescent="0.3">
      <c r="A8" s="67">
        <v>10</v>
      </c>
      <c r="B8" s="71" t="s">
        <v>134</v>
      </c>
      <c r="C8" s="77">
        <v>399661002067</v>
      </c>
      <c r="D8" s="77">
        <v>323220000425</v>
      </c>
      <c r="E8" s="77">
        <v>737880970045</v>
      </c>
      <c r="F8" s="77">
        <v>606691199563</v>
      </c>
    </row>
    <row r="9" spans="1:6" x14ac:dyDescent="0.3">
      <c r="A9" s="67">
        <v>12</v>
      </c>
      <c r="B9" s="71" t="s">
        <v>124</v>
      </c>
      <c r="C9" s="77">
        <v>29371048988</v>
      </c>
      <c r="D9" s="77">
        <v>23131054562</v>
      </c>
      <c r="E9" s="77">
        <v>56569386047</v>
      </c>
      <c r="F9" s="77">
        <v>44927475582</v>
      </c>
    </row>
    <row r="10" spans="1:6" x14ac:dyDescent="0.3">
      <c r="A10" s="67">
        <v>13</v>
      </c>
      <c r="B10" s="71" t="s">
        <v>125</v>
      </c>
      <c r="C10" s="77">
        <v>231281459</v>
      </c>
      <c r="D10" s="77">
        <v>2873108</v>
      </c>
      <c r="E10" s="77">
        <v>291313685</v>
      </c>
      <c r="F10" s="77">
        <v>247159475</v>
      </c>
    </row>
    <row r="11" spans="1:6" s="34" customFormat="1" x14ac:dyDescent="0.3">
      <c r="A11" s="67">
        <v>20</v>
      </c>
      <c r="B11" s="71" t="s">
        <v>126</v>
      </c>
      <c r="C11" s="77">
        <v>196625568891</v>
      </c>
      <c r="D11" s="77">
        <v>165625507768</v>
      </c>
      <c r="E11" s="77">
        <v>363093657064</v>
      </c>
      <c r="F11" s="77">
        <v>326489790742</v>
      </c>
    </row>
    <row r="12" spans="1:6" s="34" customFormat="1" x14ac:dyDescent="0.3">
      <c r="A12" s="67">
        <v>22</v>
      </c>
      <c r="B12" s="71" t="s">
        <v>127</v>
      </c>
      <c r="C12" s="77">
        <v>5689454</v>
      </c>
      <c r="D12" s="77">
        <v>10607743</v>
      </c>
      <c r="E12" s="77">
        <v>11589180</v>
      </c>
      <c r="F12" s="77">
        <v>24238521</v>
      </c>
    </row>
    <row r="13" spans="1:6" s="34" customFormat="1" x14ac:dyDescent="0.3">
      <c r="A13" s="67">
        <v>23</v>
      </c>
      <c r="B13" s="71" t="s">
        <v>128</v>
      </c>
      <c r="C13" s="77">
        <v>143700754903</v>
      </c>
      <c r="D13" s="77">
        <v>113499893153</v>
      </c>
      <c r="E13" s="77">
        <v>263914038583</v>
      </c>
      <c r="F13" s="77">
        <v>205157079163</v>
      </c>
    </row>
    <row r="14" spans="1:6" s="34" customFormat="1" x14ac:dyDescent="0.3">
      <c r="A14" s="67">
        <v>24</v>
      </c>
      <c r="B14" s="71" t="s">
        <v>129</v>
      </c>
      <c r="C14" s="77">
        <v>7142537</v>
      </c>
      <c r="D14" s="77">
        <v>5217672</v>
      </c>
      <c r="E14" s="77">
        <v>27488581</v>
      </c>
      <c r="F14" s="77">
        <v>5218272</v>
      </c>
    </row>
    <row r="15" spans="1:6" s="34" customFormat="1" x14ac:dyDescent="0.3">
      <c r="A15" s="17">
        <v>50</v>
      </c>
      <c r="B15" s="72" t="s">
        <v>130</v>
      </c>
      <c r="C15" s="76">
        <v>88924176729</v>
      </c>
      <c r="D15" s="76">
        <v>67212701759</v>
      </c>
      <c r="E15" s="76">
        <v>167694896369</v>
      </c>
      <c r="F15" s="76">
        <v>120189507922</v>
      </c>
    </row>
    <row r="16" spans="1:6" s="34" customFormat="1" x14ac:dyDescent="0.3">
      <c r="A16" s="17">
        <v>51</v>
      </c>
      <c r="B16" s="72" t="s">
        <v>131</v>
      </c>
      <c r="C16" s="76">
        <v>17795263853</v>
      </c>
      <c r="D16" s="76">
        <v>13452583802</v>
      </c>
      <c r="E16" s="76">
        <v>33562476990</v>
      </c>
      <c r="F16" s="76">
        <v>24056945035</v>
      </c>
    </row>
    <row r="17" spans="1:6" x14ac:dyDescent="0.3">
      <c r="A17" s="17">
        <v>60</v>
      </c>
      <c r="B17" s="72" t="s">
        <v>132</v>
      </c>
      <c r="C17" s="76">
        <v>71128912876</v>
      </c>
      <c r="D17" s="76">
        <v>53760117957</v>
      </c>
      <c r="E17" s="76">
        <v>134132419379</v>
      </c>
      <c r="F17" s="76">
        <v>96132562887</v>
      </c>
    </row>
    <row r="18" spans="1:6" x14ac:dyDescent="0.3">
      <c r="A18" s="17">
        <v>70</v>
      </c>
      <c r="B18" s="72" t="s">
        <v>133</v>
      </c>
      <c r="C18" s="76">
        <v>0</v>
      </c>
      <c r="D18" s="76">
        <v>0</v>
      </c>
      <c r="E18" s="76">
        <v>0</v>
      </c>
      <c r="F18" s="76">
        <v>0</v>
      </c>
    </row>
    <row r="19" spans="1:6" ht="15.6" x14ac:dyDescent="0.3">
      <c r="A19" s="68"/>
      <c r="B19" s="73"/>
      <c r="C19" s="8"/>
      <c r="D19" s="8"/>
      <c r="E19" s="8"/>
      <c r="F19" s="8"/>
    </row>
    <row r="20" spans="1:6" ht="15.6" x14ac:dyDescent="0.3">
      <c r="A20" s="68"/>
      <c r="B20" s="73"/>
      <c r="C20" s="8"/>
      <c r="D20" s="8"/>
      <c r="E20" s="8"/>
      <c r="F20" s="8"/>
    </row>
    <row r="21" spans="1:6" ht="15.6" x14ac:dyDescent="0.3">
      <c r="A21" s="68"/>
      <c r="B21" s="73"/>
      <c r="C21" s="8"/>
      <c r="D21" s="8"/>
      <c r="E21" s="8"/>
      <c r="F21" s="8"/>
    </row>
    <row r="22" spans="1:6" ht="15.6" x14ac:dyDescent="0.3">
      <c r="A22" s="68"/>
      <c r="B22" s="73"/>
      <c r="C22" s="8"/>
      <c r="D22" s="8"/>
      <c r="E22" s="8"/>
      <c r="F22" s="8"/>
    </row>
    <row r="23" spans="1:6" ht="15.6" x14ac:dyDescent="0.3">
      <c r="A23" s="68"/>
      <c r="B23" s="73"/>
      <c r="C23" s="8"/>
      <c r="D23" s="8"/>
      <c r="E23" s="8"/>
      <c r="F23" s="8"/>
    </row>
    <row r="24" spans="1:6" ht="15.6" x14ac:dyDescent="0.3">
      <c r="A24" s="68"/>
      <c r="B24" s="73"/>
      <c r="C24" s="8"/>
      <c r="D24" s="8"/>
      <c r="E24" s="8"/>
      <c r="F24" s="8"/>
    </row>
    <row r="25" spans="1:6" ht="15.6" x14ac:dyDescent="0.3">
      <c r="A25" s="68"/>
      <c r="B25" s="73"/>
      <c r="C25" s="8"/>
      <c r="D25" s="8"/>
      <c r="E25" s="8"/>
      <c r="F25" s="8"/>
    </row>
    <row r="26" spans="1:6" x14ac:dyDescent="0.3">
      <c r="A26" s="68"/>
      <c r="B26" s="74"/>
      <c r="C26" s="8"/>
      <c r="D26" s="8"/>
      <c r="E26" s="8"/>
      <c r="F26" s="8"/>
    </row>
  </sheetData>
  <mergeCells count="8">
    <mergeCell ref="A3:F3"/>
    <mergeCell ref="A4:F4"/>
    <mergeCell ref="A1:F1"/>
    <mergeCell ref="A2:F2"/>
    <mergeCell ref="C6:D6"/>
    <mergeCell ref="E6:F6"/>
    <mergeCell ref="A6:A7"/>
    <mergeCell ref="B6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E3C62-1C0E-47BA-86CA-44524134171C}">
  <dimension ref="A1:G32"/>
  <sheetViews>
    <sheetView tabSelected="1" topLeftCell="C1" zoomScale="91" zoomScaleNormal="91" workbookViewId="0">
      <selection activeCell="G27" sqref="G27"/>
    </sheetView>
  </sheetViews>
  <sheetFormatPr defaultRowHeight="14.4" x14ac:dyDescent="0.3"/>
  <cols>
    <col min="1" max="1" width="5.5546875" style="82" bestFit="1" customWidth="1"/>
    <col min="2" max="2" width="70.109375" bestFit="1" customWidth="1"/>
    <col min="3" max="3" width="5" bestFit="1" customWidth="1"/>
    <col min="4" max="5" width="16.6640625" bestFit="1" customWidth="1"/>
    <col min="6" max="7" width="22.44140625" bestFit="1" customWidth="1"/>
  </cols>
  <sheetData>
    <row r="1" spans="1:7" s="92" customFormat="1" ht="15.6" x14ac:dyDescent="0.3">
      <c r="A1" s="104" t="s">
        <v>115</v>
      </c>
      <c r="B1" s="99"/>
      <c r="C1" s="99"/>
      <c r="D1" s="99"/>
      <c r="E1" s="99"/>
      <c r="F1" s="99"/>
      <c r="G1" s="99"/>
    </row>
    <row r="2" spans="1:7" x14ac:dyDescent="0.3">
      <c r="A2" s="103" t="s">
        <v>0</v>
      </c>
      <c r="B2" s="103"/>
      <c r="C2" s="103"/>
      <c r="D2" s="103"/>
      <c r="E2" s="103"/>
      <c r="F2" s="103"/>
      <c r="G2" s="103"/>
    </row>
    <row r="3" spans="1:7" x14ac:dyDescent="0.3">
      <c r="A3" s="101" t="s">
        <v>121</v>
      </c>
      <c r="B3" s="101"/>
      <c r="C3" s="101"/>
      <c r="D3" s="101"/>
      <c r="E3" s="101"/>
      <c r="F3" s="101"/>
      <c r="G3" s="101"/>
    </row>
    <row r="4" spans="1:7" x14ac:dyDescent="0.3">
      <c r="A4" s="98" t="s">
        <v>50</v>
      </c>
      <c r="B4" s="98"/>
      <c r="C4" s="98"/>
      <c r="D4" s="98"/>
      <c r="E4" s="98"/>
      <c r="F4" s="98"/>
      <c r="G4" s="98"/>
    </row>
    <row r="6" spans="1:7" x14ac:dyDescent="0.3">
      <c r="A6" s="17" t="s">
        <v>118</v>
      </c>
      <c r="B6" s="16" t="s">
        <v>122</v>
      </c>
      <c r="C6" s="17" t="s">
        <v>119</v>
      </c>
      <c r="D6" s="17" t="s">
        <v>85</v>
      </c>
      <c r="E6" s="17" t="s">
        <v>86</v>
      </c>
      <c r="F6" s="17" t="s">
        <v>41</v>
      </c>
      <c r="G6" s="17" t="s">
        <v>42</v>
      </c>
    </row>
    <row r="7" spans="1:7" x14ac:dyDescent="0.3">
      <c r="A7" s="83"/>
      <c r="B7" s="78" t="s">
        <v>43</v>
      </c>
      <c r="C7" s="79"/>
      <c r="D7" s="80"/>
      <c r="E7" s="80"/>
      <c r="F7" s="80"/>
      <c r="G7" s="80"/>
    </row>
    <row r="8" spans="1:7" s="33" customFormat="1" x14ac:dyDescent="0.3">
      <c r="A8" s="84" t="s">
        <v>88</v>
      </c>
      <c r="B8" s="81" t="s">
        <v>87</v>
      </c>
      <c r="C8" s="13"/>
      <c r="D8" s="88">
        <v>433466879679</v>
      </c>
      <c r="E8" s="88">
        <v>362273276367</v>
      </c>
      <c r="F8" s="88">
        <v>851970908552</v>
      </c>
      <c r="G8" s="88">
        <v>694002077507</v>
      </c>
    </row>
    <row r="9" spans="1:7" s="33" customFormat="1" x14ac:dyDescent="0.3">
      <c r="A9" s="84" t="s">
        <v>89</v>
      </c>
      <c r="B9" s="19" t="s">
        <v>101</v>
      </c>
      <c r="C9" s="13"/>
      <c r="D9" s="88">
        <v>-255709989275</v>
      </c>
      <c r="E9" s="88">
        <v>-230304503675</v>
      </c>
      <c r="F9" s="88">
        <v>-453510774621</v>
      </c>
      <c r="G9" s="88">
        <v>-398377627842</v>
      </c>
    </row>
    <row r="10" spans="1:7" s="33" customFormat="1" x14ac:dyDescent="0.3">
      <c r="A10" s="84" t="s">
        <v>92</v>
      </c>
      <c r="B10" s="19" t="s">
        <v>100</v>
      </c>
      <c r="C10" s="13"/>
      <c r="D10" s="88">
        <v>-38501543480</v>
      </c>
      <c r="E10" s="88">
        <v>-28032733411</v>
      </c>
      <c r="F10" s="88">
        <v>-146906324505</v>
      </c>
      <c r="G10" s="88">
        <v>-99579596287</v>
      </c>
    </row>
    <row r="11" spans="1:7" s="33" customFormat="1" x14ac:dyDescent="0.3">
      <c r="A11" s="84" t="s">
        <v>91</v>
      </c>
      <c r="B11" s="81" t="s">
        <v>102</v>
      </c>
      <c r="C11" s="13"/>
      <c r="D11" s="88">
        <v>-15725615587</v>
      </c>
      <c r="E11" s="88">
        <v>-6544429434</v>
      </c>
      <c r="F11" s="88">
        <v>-27816080546</v>
      </c>
      <c r="G11" s="88">
        <v>-6544429434</v>
      </c>
    </row>
    <row r="12" spans="1:7" s="33" customFormat="1" x14ac:dyDescent="0.3">
      <c r="A12" s="84" t="s">
        <v>95</v>
      </c>
      <c r="B12" s="19" t="s">
        <v>99</v>
      </c>
      <c r="C12" s="13"/>
      <c r="D12" s="88">
        <v>9168962031</v>
      </c>
      <c r="E12" s="88">
        <v>1169517935</v>
      </c>
      <c r="F12" s="88">
        <v>14168235915</v>
      </c>
      <c r="G12" s="88">
        <v>1948360439</v>
      </c>
    </row>
    <row r="13" spans="1:7" s="33" customFormat="1" x14ac:dyDescent="0.3">
      <c r="A13" s="84" t="s">
        <v>96</v>
      </c>
      <c r="B13" s="81" t="s">
        <v>98</v>
      </c>
      <c r="C13" s="13"/>
      <c r="D13" s="88">
        <v>-35806594372</v>
      </c>
      <c r="E13" s="88">
        <v>-13565721522</v>
      </c>
      <c r="F13" s="88">
        <v>-58497395119</v>
      </c>
      <c r="G13" s="88">
        <v>-34314660805</v>
      </c>
    </row>
    <row r="14" spans="1:7" s="38" customFormat="1" x14ac:dyDescent="0.3">
      <c r="A14" s="93" t="s">
        <v>97</v>
      </c>
      <c r="B14" s="94" t="s">
        <v>114</v>
      </c>
      <c r="C14" s="95"/>
      <c r="D14" s="96">
        <f>SUM(D8:D13)</f>
        <v>96892098996</v>
      </c>
      <c r="E14" s="96">
        <f t="shared" ref="E14:G14" si="0">SUM(E8:E13)</f>
        <v>84995406260</v>
      </c>
      <c r="F14" s="96">
        <f t="shared" si="0"/>
        <v>179408569676</v>
      </c>
      <c r="G14" s="96">
        <f t="shared" si="0"/>
        <v>157134123578</v>
      </c>
    </row>
    <row r="15" spans="1:7" s="34" customFormat="1" x14ac:dyDescent="0.3">
      <c r="A15" s="85"/>
      <c r="B15" s="18" t="s">
        <v>44</v>
      </c>
      <c r="C15" s="12"/>
      <c r="D15" s="14"/>
      <c r="E15" s="14"/>
      <c r="F15" s="87" t="s">
        <v>64</v>
      </c>
      <c r="G15" s="87" t="s">
        <v>64</v>
      </c>
    </row>
    <row r="16" spans="1:7" s="33" customFormat="1" x14ac:dyDescent="0.3">
      <c r="A16" s="84" t="s">
        <v>94</v>
      </c>
      <c r="B16" s="81" t="s">
        <v>109</v>
      </c>
      <c r="C16" s="13"/>
      <c r="D16" s="88">
        <v>-1094063637</v>
      </c>
      <c r="E16" s="88">
        <v>-1119387273</v>
      </c>
      <c r="F16" s="88">
        <v>-1094063637</v>
      </c>
      <c r="G16" s="88">
        <v>-1119387273</v>
      </c>
    </row>
    <row r="17" spans="1:7" s="33" customFormat="1" x14ac:dyDescent="0.3">
      <c r="A17" s="84" t="s">
        <v>90</v>
      </c>
      <c r="B17" s="81" t="s">
        <v>110</v>
      </c>
      <c r="C17" s="13"/>
      <c r="D17" s="89">
        <v>186818182</v>
      </c>
      <c r="E17" s="89">
        <v>0</v>
      </c>
      <c r="F17" s="88">
        <v>186818182</v>
      </c>
      <c r="G17" s="89">
        <v>241500000</v>
      </c>
    </row>
    <row r="18" spans="1:7" s="33" customFormat="1" x14ac:dyDescent="0.3">
      <c r="A18" s="90" t="s">
        <v>141</v>
      </c>
      <c r="B18" s="81" t="s">
        <v>139</v>
      </c>
      <c r="C18" s="13"/>
      <c r="D18" s="88">
        <v>-153000000000</v>
      </c>
      <c r="E18" s="88">
        <v>-152500000000</v>
      </c>
      <c r="F18" s="88">
        <v>-273000000000</v>
      </c>
      <c r="G18" s="88">
        <v>-240772000000</v>
      </c>
    </row>
    <row r="19" spans="1:7" s="33" customFormat="1" x14ac:dyDescent="0.3">
      <c r="A19" s="90" t="s">
        <v>142</v>
      </c>
      <c r="B19" s="81" t="s">
        <v>140</v>
      </c>
      <c r="C19" s="13"/>
      <c r="D19" s="89">
        <v>9154708300</v>
      </c>
      <c r="E19" s="89">
        <v>18154708300</v>
      </c>
      <c r="F19" s="91">
        <v>231296000000</v>
      </c>
      <c r="G19" s="89">
        <v>256500000000</v>
      </c>
    </row>
    <row r="20" spans="1:7" s="33" customFormat="1" x14ac:dyDescent="0.3">
      <c r="A20" s="84" t="s">
        <v>93</v>
      </c>
      <c r="B20" s="81" t="s">
        <v>111</v>
      </c>
      <c r="C20" s="13"/>
      <c r="D20" s="88">
        <v>25936957183</v>
      </c>
      <c r="E20" s="88">
        <v>24251336481</v>
      </c>
      <c r="F20" s="88">
        <v>40260219450</v>
      </c>
      <c r="G20" s="88">
        <v>34560087281</v>
      </c>
    </row>
    <row r="21" spans="1:7" s="38" customFormat="1" x14ac:dyDescent="0.3">
      <c r="A21" s="93" t="s">
        <v>103</v>
      </c>
      <c r="B21" s="94" t="s">
        <v>45</v>
      </c>
      <c r="C21" s="95"/>
      <c r="D21" s="96">
        <f>SUM(D16:D20)</f>
        <v>-118815579972</v>
      </c>
      <c r="E21" s="96">
        <f t="shared" ref="E21:G21" si="1">SUM(E16:E20)</f>
        <v>-111213342492</v>
      </c>
      <c r="F21" s="96">
        <f t="shared" si="1"/>
        <v>-2351026005</v>
      </c>
      <c r="G21" s="96">
        <f t="shared" si="1"/>
        <v>49410200008</v>
      </c>
    </row>
    <row r="22" spans="1:7" s="34" customFormat="1" x14ac:dyDescent="0.3">
      <c r="A22" s="85"/>
      <c r="B22" s="18" t="s">
        <v>46</v>
      </c>
      <c r="C22" s="12"/>
      <c r="D22" s="87"/>
      <c r="E22" s="87"/>
      <c r="F22" s="87"/>
      <c r="G22" s="87"/>
    </row>
    <row r="23" spans="1:7" s="33" customFormat="1" x14ac:dyDescent="0.3">
      <c r="A23" s="84" t="s">
        <v>104</v>
      </c>
      <c r="B23" s="19" t="s">
        <v>112</v>
      </c>
      <c r="C23" s="13"/>
      <c r="D23" s="88">
        <v>-19956240000</v>
      </c>
      <c r="E23" s="88">
        <v>-43752840000</v>
      </c>
      <c r="F23" s="88">
        <v>-19956240000</v>
      </c>
      <c r="G23" s="88">
        <v>-43758840000</v>
      </c>
    </row>
    <row r="24" spans="1:7" s="38" customFormat="1" x14ac:dyDescent="0.3">
      <c r="A24" s="93" t="s">
        <v>105</v>
      </c>
      <c r="B24" s="94" t="s">
        <v>113</v>
      </c>
      <c r="C24" s="95"/>
      <c r="D24" s="96">
        <f>D23</f>
        <v>-19956240000</v>
      </c>
      <c r="E24" s="96">
        <f t="shared" ref="E24:G24" si="2">E23</f>
        <v>-43752840000</v>
      </c>
      <c r="F24" s="96">
        <f t="shared" si="2"/>
        <v>-19956240000</v>
      </c>
      <c r="G24" s="96">
        <f t="shared" si="2"/>
        <v>-43758840000</v>
      </c>
    </row>
    <row r="25" spans="1:7" s="34" customFormat="1" x14ac:dyDescent="0.3">
      <c r="A25" s="85" t="s">
        <v>106</v>
      </c>
      <c r="B25" s="18" t="s">
        <v>47</v>
      </c>
      <c r="C25" s="12"/>
      <c r="D25" s="14">
        <f>D14+D21+D24</f>
        <v>-41879720976</v>
      </c>
      <c r="E25" s="14">
        <f t="shared" ref="E25:G25" si="3">E14+E21+E24</f>
        <v>-69970776232</v>
      </c>
      <c r="F25" s="14">
        <f t="shared" si="3"/>
        <v>157101303671</v>
      </c>
      <c r="G25" s="14">
        <f t="shared" si="3"/>
        <v>162785483586</v>
      </c>
    </row>
    <row r="26" spans="1:7" s="34" customFormat="1" x14ac:dyDescent="0.3">
      <c r="A26" s="85" t="s">
        <v>107</v>
      </c>
      <c r="B26" s="18" t="s">
        <v>48</v>
      </c>
      <c r="C26" s="12"/>
      <c r="D26" s="14">
        <v>409860957916</v>
      </c>
      <c r="E26" s="14">
        <v>372591176972</v>
      </c>
      <c r="F26" s="14">
        <v>210879933269</v>
      </c>
      <c r="G26" s="14">
        <v>139834923154</v>
      </c>
    </row>
    <row r="27" spans="1:7" s="34" customFormat="1" x14ac:dyDescent="0.3">
      <c r="A27" s="86" t="s">
        <v>108</v>
      </c>
      <c r="B27" s="18" t="s">
        <v>49</v>
      </c>
      <c r="C27" s="17">
        <v>4</v>
      </c>
      <c r="D27" s="14">
        <f>D25+D26</f>
        <v>367981236940</v>
      </c>
      <c r="E27" s="14">
        <f t="shared" ref="E27:G27" si="4">E25+E26</f>
        <v>302620400740</v>
      </c>
      <c r="F27" s="14">
        <f t="shared" si="4"/>
        <v>367981236940</v>
      </c>
      <c r="G27" s="14">
        <f t="shared" si="4"/>
        <v>302620406740</v>
      </c>
    </row>
    <row r="28" spans="1:7" x14ac:dyDescent="0.3">
      <c r="A28" s="66"/>
      <c r="B28" s="8"/>
      <c r="C28" s="8"/>
      <c r="D28" s="20"/>
      <c r="E28" s="20"/>
    </row>
    <row r="29" spans="1:7" x14ac:dyDescent="0.3">
      <c r="A29" s="66"/>
      <c r="B29" s="8"/>
      <c r="C29" s="8"/>
      <c r="D29" s="20"/>
      <c r="E29" s="20"/>
    </row>
    <row r="30" spans="1:7" x14ac:dyDescent="0.3">
      <c r="A30" s="68"/>
      <c r="B30" s="15"/>
      <c r="C30" s="15"/>
      <c r="D30" s="21"/>
      <c r="E30" s="21"/>
    </row>
    <row r="31" spans="1:7" x14ac:dyDescent="0.3">
      <c r="A31" s="68"/>
      <c r="B31" s="15"/>
      <c r="C31" s="15"/>
      <c r="D31" s="21"/>
      <c r="E31" s="21"/>
    </row>
    <row r="32" spans="1:7" x14ac:dyDescent="0.3">
      <c r="A32" s="66"/>
      <c r="B32" s="8"/>
      <c r="C32" s="8"/>
      <c r="D32" s="20"/>
      <c r="E32" s="20"/>
    </row>
  </sheetData>
  <mergeCells count="4">
    <mergeCell ref="A4:G4"/>
    <mergeCell ref="A1:G1"/>
    <mergeCell ref="A2:G2"/>
    <mergeCell ref="A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3</vt:i4>
      </vt:variant>
    </vt:vector>
  </HeadingPairs>
  <TitlesOfParts>
    <vt:vector size="3" baseType="lpstr">
      <vt:lpstr>BS</vt:lpstr>
      <vt:lpstr>IS</vt:lpstr>
      <vt:lpstr>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Ha Linh Hoang</cp:lastModifiedBy>
  <dcterms:created xsi:type="dcterms:W3CDTF">2019-02-16T04:44:23Z</dcterms:created>
  <dcterms:modified xsi:type="dcterms:W3CDTF">2019-08-14T18:46:38Z</dcterms:modified>
</cp:coreProperties>
</file>